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<sst xmlns="http://schemas.openxmlformats.org/spreadsheetml/2006/main" count="38" uniqueCount="30">
  <si>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Метод определения НМЦК</t>
  </si>
  <si>
    <t xml:space="preserve">Метод сопоставимых рыночных цен (анализа рынка). 
Ценовая информация от поставщиков, обладающих опытом поставок соответствующих товаров </t>
  </si>
  <si>
    <t>Формула</t>
  </si>
  <si>
    <t>v-количество закупаемого товара
n-количество значений,используемых в расчете
i-номер источника ценовой информации
ц-цена единицы товара,представленная в источнике с номером i</t>
  </si>
  <si>
    <t>Расчет</t>
  </si>
  <si>
    <t>Наименование товара</t>
  </si>
  <si>
    <t>N</t>
  </si>
  <si>
    <r>
      <rPr>
        <b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>-</t>
    </r>
    <r>
      <rPr>
        <sz val="8"/>
        <color indexed="8"/>
        <rFont val="Calibri"/>
        <family val="2"/>
      </rPr>
      <t>количество закупаемого товара</t>
    </r>
  </si>
  <si>
    <t>Начальная максимальная цена(руб.)</t>
  </si>
  <si>
    <t>Ед.изм.</t>
  </si>
  <si>
    <t>Коммерческое предложение №1(Ц1)</t>
  </si>
  <si>
    <t>Коммерческое предложение №2(Ц2)</t>
  </si>
  <si>
    <t>Коммерческое предложение №3(Ц3)</t>
  </si>
  <si>
    <t xml:space="preserve">начальная цена за единицу товара </t>
  </si>
  <si>
    <t>Итого:</t>
  </si>
  <si>
    <t xml:space="preserve">Среднее квадратичное отклонение </t>
  </si>
  <si>
    <t xml:space="preserve">коффиэциэнт вариации </t>
  </si>
  <si>
    <t>Стол врача мобильный с 3 выдвижными ящиками  А-013 "Серия Бизнес"</t>
  </si>
  <si>
    <t xml:space="preserve">               Полимеризационная беспроводная лампа LED.B (Woodpecker, Китай)</t>
  </si>
  <si>
    <t>Прибор эндодонтический апекслокатор Raypex 6 (VDW GmbH, Германия)</t>
  </si>
  <si>
    <t>Ультрозвуковая мойка УЗО -"МЕДЭЛ" (5л.)</t>
  </si>
  <si>
    <t>Устройство для разогрева и плавления воска (воскотопка) Hotty Led</t>
  </si>
  <si>
    <t>Микрометр Калипретто С / Calipretto S</t>
  </si>
  <si>
    <t>Вибростол Hertz-40</t>
  </si>
  <si>
    <t>шт</t>
  </si>
  <si>
    <t>Запечатывающее устройство  Euroseal 2001 PLUS</t>
  </si>
  <si>
    <t>Стоматологический автоклав BES - 12L-B-LED</t>
  </si>
  <si>
    <t>шт.</t>
  </si>
  <si>
    <r>
      <t xml:space="preserve">                                                                                                                                                                            Приложение № 3 к документации  
Обоснование начальной (максимальной) цены контракта 
</t>
    </r>
    <r>
      <rPr>
        <sz val="11"/>
        <rFont val="Calibri"/>
        <family val="2"/>
      </rPr>
      <t xml:space="preserve">
Потавка инструментов    медицинских для нужд ГБУЗ ВО МСП  </t>
    </r>
    <r>
      <rPr>
        <sz val="11"/>
        <color theme="1"/>
        <rFont val="Calibri"/>
        <family val="2"/>
      </rPr>
      <t xml:space="preserve">
</t>
    </r>
  </si>
  <si>
    <t>Артикулятор 5011, Asa Dental, Италия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</si>
</sst>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1"/>
      <family val="0"/>
    </font>
    <font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4" fontId="10" fillId="0" borderId="0" applyBorder="0" applyProtection="0">
      <alignment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2" fillId="0" borderId="10" xfId="54" applyFont="1" applyFill="1" applyBorder="1" applyAlignment="1">
      <alignment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6</xdr:row>
      <xdr:rowOff>142875</xdr:rowOff>
    </xdr:from>
    <xdr:to>
      <xdr:col>3</xdr:col>
      <xdr:colOff>1866900</xdr:colOff>
      <xdr:row>6</xdr:row>
      <xdr:rowOff>981075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42651" t="39965" r="40353" b="48901"/>
        <a:stretch>
          <a:fillRect/>
        </a:stretch>
      </xdr:blipFill>
      <xdr:spPr>
        <a:xfrm>
          <a:off x="1819275" y="1285875"/>
          <a:ext cx="1781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8">
      <selection activeCell="D19" sqref="D19"/>
    </sheetView>
  </sheetViews>
  <sheetFormatPr defaultColWidth="9.140625" defaultRowHeight="15"/>
  <cols>
    <col min="1" max="1" width="13.7109375" style="0" customWidth="1"/>
    <col min="2" max="2" width="9.8515625" style="0" customWidth="1"/>
    <col min="3" max="3" width="2.421875" style="0" customWidth="1"/>
    <col min="4" max="4" width="30.28125" style="0" customWidth="1"/>
    <col min="5" max="5" width="5.28125" style="0" customWidth="1"/>
    <col min="9" max="9" width="6.8515625" style="0" customWidth="1"/>
    <col min="10" max="10" width="13.421875" style="0" customWidth="1"/>
    <col min="11" max="11" width="15.8515625" style="0" customWidth="1"/>
    <col min="12" max="12" width="13.421875" style="0" customWidth="1"/>
    <col min="13" max="13" width="23.421875" style="0" customWidth="1"/>
    <col min="15" max="15" width="15.8515625" style="0" customWidth="1"/>
  </cols>
  <sheetData>
    <row r="2" spans="1:13" ht="15">
      <c r="A2" s="21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4" t="s">
        <v>0</v>
      </c>
      <c r="B6" s="24"/>
      <c r="C6" s="24"/>
      <c r="D6" s="25" t="s">
        <v>1</v>
      </c>
      <c r="E6" s="25"/>
      <c r="F6" s="26"/>
      <c r="G6" s="26"/>
      <c r="H6" s="26"/>
      <c r="I6" s="26"/>
      <c r="J6" s="26"/>
      <c r="K6" s="26"/>
      <c r="L6" s="26"/>
      <c r="M6" s="26"/>
    </row>
    <row r="7" spans="1:13" ht="81.75" customHeight="1">
      <c r="A7" s="24" t="s">
        <v>2</v>
      </c>
      <c r="B7" s="24"/>
      <c r="C7" s="24"/>
      <c r="D7" s="25" t="s">
        <v>3</v>
      </c>
      <c r="E7" s="25"/>
      <c r="F7" s="27"/>
      <c r="G7" s="27"/>
      <c r="H7" s="27"/>
      <c r="I7" s="27"/>
      <c r="J7" s="27"/>
      <c r="K7" s="27"/>
      <c r="L7" s="27"/>
      <c r="M7" s="27"/>
    </row>
    <row r="8" spans="1:13" ht="15">
      <c r="A8" s="24" t="s">
        <v>4</v>
      </c>
      <c r="B8" s="24"/>
      <c r="C8" s="24"/>
      <c r="D8" s="30" t="s">
        <v>5</v>
      </c>
      <c r="E8" s="2"/>
      <c r="F8" s="27" t="s">
        <v>6</v>
      </c>
      <c r="G8" s="27"/>
      <c r="H8" s="27"/>
      <c r="I8" s="25" t="s">
        <v>7</v>
      </c>
      <c r="J8" s="1"/>
      <c r="K8" s="1"/>
      <c r="L8" s="1"/>
      <c r="M8" s="29" t="s">
        <v>8</v>
      </c>
    </row>
    <row r="9" spans="1:13" ht="60">
      <c r="A9" s="24"/>
      <c r="B9" s="24"/>
      <c r="C9" s="24"/>
      <c r="D9" s="30"/>
      <c r="E9" s="2" t="s">
        <v>9</v>
      </c>
      <c r="F9" s="18" t="s">
        <v>10</v>
      </c>
      <c r="G9" s="18" t="s">
        <v>11</v>
      </c>
      <c r="H9" s="18" t="s">
        <v>12</v>
      </c>
      <c r="I9" s="25"/>
      <c r="J9" s="17" t="s">
        <v>13</v>
      </c>
      <c r="K9" s="5" t="s">
        <v>15</v>
      </c>
      <c r="L9" s="5" t="s">
        <v>16</v>
      </c>
      <c r="M9" s="29"/>
    </row>
    <row r="10" spans="1:13" ht="48.75" customHeight="1">
      <c r="A10" s="24"/>
      <c r="B10" s="24"/>
      <c r="C10" s="24"/>
      <c r="D10" s="19" t="s">
        <v>17</v>
      </c>
      <c r="E10" s="2" t="s">
        <v>24</v>
      </c>
      <c r="F10" s="9">
        <v>14580</v>
      </c>
      <c r="G10" s="9">
        <v>19300</v>
      </c>
      <c r="H10" s="9">
        <v>14700</v>
      </c>
      <c r="I10" s="10">
        <v>4</v>
      </c>
      <c r="J10" s="6">
        <v>16193.33</v>
      </c>
      <c r="K10" s="6">
        <f>STDEVA(F10,G10,H10)</f>
        <v>2691.121203761234</v>
      </c>
      <c r="L10" s="6">
        <f>(K10/J10*100)</f>
        <v>16.618701673844935</v>
      </c>
      <c r="M10" s="7">
        <f>I10*J10</f>
        <v>64773.32</v>
      </c>
    </row>
    <row r="11" spans="1:13" ht="63">
      <c r="A11" s="24"/>
      <c r="B11" s="24"/>
      <c r="C11" s="24"/>
      <c r="D11" s="20" t="s">
        <v>18</v>
      </c>
      <c r="E11" s="2" t="s">
        <v>24</v>
      </c>
      <c r="F11" s="9">
        <v>5700</v>
      </c>
      <c r="G11" s="9">
        <v>6500</v>
      </c>
      <c r="H11" s="9">
        <v>5600</v>
      </c>
      <c r="I11" s="11">
        <v>2</v>
      </c>
      <c r="J11" s="6">
        <v>5933.33</v>
      </c>
      <c r="K11" s="6">
        <f aca="true" t="shared" si="0" ref="K11:K19">STDEVA(F11,G11,H11)</f>
        <v>493.28828623162474</v>
      </c>
      <c r="L11" s="6">
        <f aca="true" t="shared" si="1" ref="L11:L19">(K11/J11*100)</f>
        <v>8.3138521914612</v>
      </c>
      <c r="M11" s="7">
        <f aca="true" t="shared" si="2" ref="M11:M19">I11*J11</f>
        <v>11866.66</v>
      </c>
    </row>
    <row r="12" spans="1:13" ht="47.25">
      <c r="A12" s="24"/>
      <c r="B12" s="24"/>
      <c r="C12" s="24"/>
      <c r="D12" s="20" t="s">
        <v>19</v>
      </c>
      <c r="E12" s="2" t="s">
        <v>24</v>
      </c>
      <c r="F12" s="9">
        <v>68315</v>
      </c>
      <c r="G12" s="9">
        <v>70000</v>
      </c>
      <c r="H12" s="9">
        <v>300</v>
      </c>
      <c r="I12" s="12">
        <v>1</v>
      </c>
      <c r="J12" s="6">
        <v>46205</v>
      </c>
      <c r="K12" s="6">
        <f t="shared" si="0"/>
        <v>39763.822439498945</v>
      </c>
      <c r="L12" s="6">
        <f t="shared" si="1"/>
        <v>86.05956593333826</v>
      </c>
      <c r="M12" s="7">
        <f t="shared" si="2"/>
        <v>46205</v>
      </c>
    </row>
    <row r="13" spans="1:13" ht="31.5">
      <c r="A13" s="24"/>
      <c r="B13" s="24"/>
      <c r="C13" s="24"/>
      <c r="D13" s="20" t="s">
        <v>20</v>
      </c>
      <c r="E13" s="2" t="s">
        <v>24</v>
      </c>
      <c r="F13" s="9">
        <v>46470</v>
      </c>
      <c r="G13" s="9">
        <v>45000</v>
      </c>
      <c r="H13" s="13">
        <v>48175</v>
      </c>
      <c r="I13" s="12">
        <v>1</v>
      </c>
      <c r="J13" s="6">
        <v>46548.33</v>
      </c>
      <c r="K13" s="6">
        <f t="shared" si="0"/>
        <v>1588.9488139437763</v>
      </c>
      <c r="L13" s="6">
        <f t="shared" si="1"/>
        <v>3.4135463376318254</v>
      </c>
      <c r="M13" s="7">
        <f t="shared" si="2"/>
        <v>46548.33</v>
      </c>
    </row>
    <row r="14" spans="1:13" ht="47.25">
      <c r="A14" s="24"/>
      <c r="B14" s="24"/>
      <c r="C14" s="24"/>
      <c r="D14" s="20" t="s">
        <v>21</v>
      </c>
      <c r="E14" s="2" t="s">
        <v>24</v>
      </c>
      <c r="F14" s="9">
        <v>10860</v>
      </c>
      <c r="G14" s="9">
        <v>9800</v>
      </c>
      <c r="H14" s="13">
        <v>11200</v>
      </c>
      <c r="I14" s="11">
        <v>2</v>
      </c>
      <c r="J14" s="6">
        <v>10620</v>
      </c>
      <c r="K14" s="6">
        <f t="shared" si="0"/>
        <v>730.2054505411473</v>
      </c>
      <c r="L14" s="6">
        <f t="shared" si="1"/>
        <v>6.875757538052235</v>
      </c>
      <c r="M14" s="7">
        <f t="shared" si="2"/>
        <v>21240</v>
      </c>
    </row>
    <row r="15" spans="1:13" ht="31.5">
      <c r="A15" s="24"/>
      <c r="B15" s="24"/>
      <c r="C15" s="24"/>
      <c r="D15" s="20" t="s">
        <v>22</v>
      </c>
      <c r="E15" s="4" t="s">
        <v>24</v>
      </c>
      <c r="F15" s="9">
        <v>9750</v>
      </c>
      <c r="G15" s="9">
        <v>10300</v>
      </c>
      <c r="H15" s="13">
        <v>10120</v>
      </c>
      <c r="I15" s="11">
        <v>1</v>
      </c>
      <c r="J15" s="6">
        <v>10056.67</v>
      </c>
      <c r="K15" s="6">
        <f t="shared" si="0"/>
        <v>280.4163571073081</v>
      </c>
      <c r="L15" s="6">
        <f t="shared" si="1"/>
        <v>2.7883619240494926</v>
      </c>
      <c r="M15" s="7">
        <f t="shared" si="2"/>
        <v>10056.67</v>
      </c>
    </row>
    <row r="16" spans="1:13" ht="15">
      <c r="A16" s="24"/>
      <c r="B16" s="24"/>
      <c r="C16" s="24"/>
      <c r="D16" s="16" t="s">
        <v>23</v>
      </c>
      <c r="E16" s="4" t="s">
        <v>24</v>
      </c>
      <c r="F16" s="9">
        <v>10860</v>
      </c>
      <c r="G16" s="9">
        <v>15000</v>
      </c>
      <c r="H16" s="13">
        <v>16800</v>
      </c>
      <c r="I16" s="14">
        <v>1</v>
      </c>
      <c r="J16" s="6">
        <v>14220</v>
      </c>
      <c r="K16" s="6">
        <f t="shared" si="0"/>
        <v>3045.8496351592935</v>
      </c>
      <c r="L16" s="6">
        <f t="shared" si="1"/>
        <v>21.419477040501363</v>
      </c>
      <c r="M16" s="7">
        <f t="shared" si="2"/>
        <v>14220</v>
      </c>
    </row>
    <row r="17" spans="1:13" ht="30">
      <c r="A17" s="24"/>
      <c r="B17" s="24"/>
      <c r="C17" s="24"/>
      <c r="D17" s="16" t="s">
        <v>25</v>
      </c>
      <c r="E17" s="4" t="s">
        <v>27</v>
      </c>
      <c r="F17" s="9">
        <v>28000</v>
      </c>
      <c r="G17" s="9">
        <v>26500</v>
      </c>
      <c r="H17" s="13">
        <v>29500</v>
      </c>
      <c r="I17" s="14">
        <v>1</v>
      </c>
      <c r="J17" s="6">
        <f>(F17+G17+H17)/3</f>
        <v>28000</v>
      </c>
      <c r="K17" s="6">
        <f t="shared" si="0"/>
        <v>1500</v>
      </c>
      <c r="L17" s="6">
        <f t="shared" si="1"/>
        <v>5.357142857142857</v>
      </c>
      <c r="M17" s="7">
        <f t="shared" si="2"/>
        <v>28000</v>
      </c>
    </row>
    <row r="18" spans="1:13" ht="30">
      <c r="A18" s="24"/>
      <c r="B18" s="24"/>
      <c r="C18" s="24"/>
      <c r="D18" s="16" t="s">
        <v>26</v>
      </c>
      <c r="E18" s="4" t="s">
        <v>24</v>
      </c>
      <c r="F18" s="9">
        <v>101000</v>
      </c>
      <c r="G18" s="9">
        <v>92000</v>
      </c>
      <c r="H18" s="13">
        <v>98000</v>
      </c>
      <c r="I18" s="14">
        <v>4</v>
      </c>
      <c r="J18" s="6">
        <f>(F18+G18+H18)/3</f>
        <v>97000</v>
      </c>
      <c r="K18" s="6">
        <f t="shared" si="0"/>
        <v>4582.57569495584</v>
      </c>
      <c r="L18" s="6">
        <f t="shared" si="1"/>
        <v>4.72430484016066</v>
      </c>
      <c r="M18" s="7">
        <f t="shared" si="2"/>
        <v>388000</v>
      </c>
    </row>
    <row r="19" spans="1:13" ht="30">
      <c r="A19" s="24"/>
      <c r="B19" s="24"/>
      <c r="C19" s="24"/>
      <c r="D19" s="16" t="s">
        <v>29</v>
      </c>
      <c r="E19" s="4" t="s">
        <v>24</v>
      </c>
      <c r="F19" s="9">
        <v>6099.52</v>
      </c>
      <c r="G19" s="9">
        <v>6398</v>
      </c>
      <c r="H19" s="13">
        <v>6890</v>
      </c>
      <c r="I19" s="14">
        <v>8</v>
      </c>
      <c r="J19" s="6">
        <f>(F19+G19+H19)/3</f>
        <v>6462.506666666667</v>
      </c>
      <c r="K19" s="6">
        <f t="shared" si="0"/>
        <v>399.16849842307596</v>
      </c>
      <c r="L19" s="6">
        <f t="shared" si="1"/>
        <v>6.176682191787437</v>
      </c>
      <c r="M19" s="7">
        <f t="shared" si="2"/>
        <v>51700.05333333334</v>
      </c>
    </row>
    <row r="20" spans="1:13" ht="15">
      <c r="A20" s="24"/>
      <c r="B20" s="24"/>
      <c r="C20" s="24"/>
      <c r="D20" s="31" t="s">
        <v>14</v>
      </c>
      <c r="E20" s="31"/>
      <c r="F20" s="31"/>
      <c r="G20" s="31"/>
      <c r="H20" s="31"/>
      <c r="I20" s="31"/>
      <c r="J20" s="8"/>
      <c r="K20" s="8"/>
      <c r="L20" s="8"/>
      <c r="M20" s="15">
        <f>SUM(M10:M19)</f>
        <v>682610.0333333333</v>
      </c>
    </row>
    <row r="23" spans="1:12" ht="18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"/>
      <c r="L23" s="3"/>
    </row>
    <row r="26" spans="1:4" ht="15" customHeight="1">
      <c r="A26" s="28"/>
      <c r="B26" s="28"/>
      <c r="C26" s="28"/>
      <c r="D26" s="28"/>
    </row>
    <row r="27" spans="1:4" ht="15" customHeight="1">
      <c r="A27" s="28"/>
      <c r="B27" s="28"/>
      <c r="C27" s="28"/>
      <c r="D27" s="28"/>
    </row>
  </sheetData>
  <sheetProtection/>
  <mergeCells count="14">
    <mergeCell ref="A27:D27"/>
    <mergeCell ref="M8:M9"/>
    <mergeCell ref="A8:C20"/>
    <mergeCell ref="D8:D9"/>
    <mergeCell ref="F8:H8"/>
    <mergeCell ref="I8:I9"/>
    <mergeCell ref="D20:I20"/>
    <mergeCell ref="A23:J23"/>
    <mergeCell ref="A2:M5"/>
    <mergeCell ref="A6:C6"/>
    <mergeCell ref="D6:M6"/>
    <mergeCell ref="A7:C7"/>
    <mergeCell ref="D7:M7"/>
    <mergeCell ref="A26:D2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2018-03-28T13:27:49Z</dcterms:modified>
  <cp:category/>
  <cp:version/>
  <cp:contentType/>
  <cp:contentStatus/>
</cp:coreProperties>
</file>